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ez-moi" sheetId="1" state="visible" r:id="rId3"/>
    <sheet name="Dashboard" sheetId="2" state="visible" r:id="rId4"/>
    <sheet name="Saisie" sheetId="3" state="visible" r:id="rId5"/>
    <sheet name="Adoption" sheetId="4" state="visible" r:id="rId6"/>
    <sheet name="Parametr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<sst xmlns="http://schemas.openxmlformats.org/spreadsheetml/2006/main" count="95" uniqueCount="79">
  <si>
    <t xml:space="preserve">✦  EXCELLENCE COCKPIT — Saisie terrain quotidienne (v2)</t>
  </si>
  <si>
    <t xml:space="preserve">Le classeur que les équipes remplissent chaque soir · s'importe dans le dashboard Excellence Cockpit</t>
  </si>
  <si>
    <t xml:space="preserve">Le principe</t>
  </si>
  <si>
    <t xml:space="preserve">AUCUN pourcentage ne se saisit à la main : l'équipe compte des volumes (passages, transactions, promoteurs, fiches, contrôles VM...) et TOUS les taux se calculent — transformation, panier, UPT, NPS, complétion, conformité.</t>
  </si>
  <si>
    <t xml:space="preserve">Qui remplit</t>
  </si>
  <si>
    <t xml:space="preserve">Le manager de service (ou l'Hôte désigné) à la fermeture — 3 minutes par boutique.</t>
  </si>
  <si>
    <t xml:space="preserve">Quoi remplir</t>
  </si>
  <si>
    <t xml:space="preserve">Onglet 'Saisie' : une ligne par jour et par boutique, cellules jaunes uniquement (volumes bruts). Onglet 'Adoption' : une ligne par semaine (fiches créées/complètes, contrôles VM/conformes).</t>
  </si>
  <si>
    <t xml:space="preserve">Le dashboard intégré</t>
  </si>
  <si>
    <t xml:space="preserve">Onglet 'Dashboard' : choisir la boutique et la période (jaune) — KPIs, statuts et graphiques se recalculent. Le NPS de période est pondéré par le volume de réponses (mathématiquement juste).</t>
  </si>
  <si>
    <t xml:space="preserve">Objectifs</t>
  </si>
  <si>
    <t xml:space="preserve">Onglet 'Parametres' : cibles par boutique (jaunes) — les cibles restent en %, c'est leur nature d'objectif.</t>
  </si>
  <si>
    <t xml:space="preserve">Protection</t>
  </si>
  <si>
    <t xml:space="preserve">Feuilles verrouillées : seules les cellules jaunes sont modifiables. Impossible de casser la structure lue par l'import. Mot de passe direction : EXCELLENCE.</t>
  </si>
  <si>
    <t xml:space="preserve">✦  DASHBOARD — la boutique en un regard</t>
  </si>
  <si>
    <t xml:space="preserve">Choisir la boutique et la période (jaune) · NPS pondéré par le volume de réponses · graphiques en dessous</t>
  </si>
  <si>
    <t xml:space="preserve">Boutique analysée</t>
  </si>
  <si>
    <t xml:space="preserve">Saint-Honoré</t>
  </si>
  <si>
    <t xml:space="preserve">Du (inclus)</t>
  </si>
  <si>
    <t xml:space="preserve">2026-08-01</t>
  </si>
  <si>
    <t xml:space="preserve">Au (inclus)</t>
  </si>
  <si>
    <t xml:space="preserve">2026-08-31</t>
  </si>
  <si>
    <t xml:space="preserve">Indicateur</t>
  </si>
  <si>
    <t xml:space="preserve">Réalisé (période)</t>
  </si>
  <si>
    <t xml:space="preserve">Objectif</t>
  </si>
  <si>
    <t xml:space="preserve">Atteinte</t>
  </si>
  <si>
    <t xml:space="preserve">Statut</t>
  </si>
  <si>
    <t xml:space="preserve">Notes</t>
  </si>
  <si>
    <t xml:space="preserve">CA (€ HT)</t>
  </si>
  <si>
    <t xml:space="preserve">Passages</t>
  </si>
  <si>
    <t xml:space="preserve">Transactions</t>
  </si>
  <si>
    <t xml:space="preserve">Transformation</t>
  </si>
  <si>
    <t xml:space="preserve">Panier moyen (€)</t>
  </si>
  <si>
    <t xml:space="preserve">Pièces</t>
  </si>
  <si>
    <t xml:space="preserve">UPT</t>
  </si>
  <si>
    <t xml:space="preserve">OTO convertis</t>
  </si>
  <si>
    <t xml:space="preserve">CA OTO (€)</t>
  </si>
  <si>
    <t xml:space="preserve">Réponses NPS</t>
  </si>
  <si>
    <t xml:space="preserve">NPS période (pondéré)</t>
  </si>
  <si>
    <t xml:space="preserve">Détaxes (nb)</t>
  </si>
  <si>
    <t xml:space="preserve">CA/m² (annualisé)</t>
  </si>
  <si>
    <t xml:space="preserve">NPS période = (Σ promoteurs − Σ détracteurs) / Σ réponses — pondéré, jamais une moyenne de %. CA/m² = CA de période annualisé ÷ surface de VENTE (Parametres col. I — hors réserves, bureaux, staff). Objectif CA affiché = objectif MENSUEL.</t>
  </si>
  <si>
    <t xml:space="preserve">✦  SAISIE QUOTIDIENNE — volumes bruts uniquement, les taux se calculent</t>
  </si>
  <si>
    <t xml:space="preserve">Cellules jaunes = comptages terrain · colonnes grises = calculées automatiquement · ligne 4 = exemple à remplacer</t>
  </si>
  <si>
    <t xml:space="preserve">Date</t>
  </si>
  <si>
    <t xml:space="preserve">Boutique</t>
  </si>
  <si>
    <t xml:space="preserve">OTO planifiés</t>
  </si>
  <si>
    <t xml:space="preserve">OTO tenus</t>
  </si>
  <si>
    <t xml:space="preserve">Réponses NPS (nb)</t>
  </si>
  <si>
    <t xml:space="preserve">Promoteurs 9-10 (nb)</t>
  </si>
  <si>
    <t xml:space="preserve">Détracteurs 0-6 (nb)</t>
  </si>
  <si>
    <t xml:space="preserve">NPS jour</t>
  </si>
  <si>
    <t xml:space="preserve">Remarques</t>
  </si>
  <si>
    <t xml:space="preserve">2026-08-03</t>
  </si>
  <si>
    <t xml:space="preserve">Exemple — remplacer</t>
  </si>
  <si>
    <t xml:space="preserve">✦  ADOPTION — une ligne par semaine, volumes bruts</t>
  </si>
  <si>
    <t xml:space="preserve">Complétion et conformité calculées depuis les comptages · cellules jaunes</t>
  </si>
  <si>
    <t xml:space="preserve">Semaine (ex: S32)</t>
  </si>
  <si>
    <t xml:space="preserve">Fiches créées (nb)</t>
  </si>
  <si>
    <t xml:space="preserve">Fiches complètes (nb)</t>
  </si>
  <si>
    <t xml:space="preserve">Contrôles VM (nb)</t>
  </si>
  <si>
    <t xml:space="preserve">Conformes VM (nb)</t>
  </si>
  <si>
    <t xml:space="preserve">Complétion fiches</t>
  </si>
  <si>
    <t xml:space="preserve">Conformité merch</t>
  </si>
  <si>
    <t xml:space="preserve">Commentaire</t>
  </si>
  <si>
    <t xml:space="preserve">S32</t>
  </si>
  <si>
    <t xml:space="preserve">✦  PARAMÈTRES — objectifs par boutique (direction)</t>
  </si>
  <si>
    <t xml:space="preserve">Cellules jaunes modifiables par la direction · les cibles sont des %, c'est leur nature d'objectif</t>
  </si>
  <si>
    <t xml:space="preserve">Obj CA / jour (€)</t>
  </si>
  <si>
    <t xml:space="preserve">Obj CA / semaine (€)</t>
  </si>
  <si>
    <t xml:space="preserve">Obj CA / mois (€)</t>
  </si>
  <si>
    <t xml:space="preserve">Cible transformation</t>
  </si>
  <si>
    <t xml:space="preserve">Cible panier (€)</t>
  </si>
  <si>
    <t xml:space="preserve">Cible NPS</t>
  </si>
  <si>
    <t xml:space="preserve">Cible UPT</t>
  </si>
  <si>
    <t xml:space="preserve">Surface de vente (m²)</t>
  </si>
  <si>
    <t xml:space="preserve">Montaigne</t>
  </si>
  <si>
    <t xml:space="preserve">Champs-Élysées</t>
  </si>
  <si>
    <t xml:space="preserve">Galeries Lafayette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</si>
</sst>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#,##0&quot; €&quot;"/>
    <numFmt numFmtId="166" formatCode="0%"/>
    <numFmt numFmtId="167" formatCode="#,##0"/>
    <numFmt numFmtId="168" formatCode="0.0%"/>
    <numFmt numFmtId="169" formatCode="0.00"/>
    <numFmt numFmtId="170" formatCode="#,##0&quot; €/m²&quot;"/>
    <numFmt numFmtId="171" formatCode="yyyy\-mm\-dd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Arial"/>
      <family val="0"/>
      <charset val="1"/>
    </font>
    <font>
      <i val="true"/>
      <sz val="9"/>
      <color rgb="FF8FA3C8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000000"/>
      <name val="Arial"/>
      <family val="0"/>
      <charset val="1"/>
    </font>
    <font>
      <sz val="9"/>
      <color rgb="FF0000FF"/>
      <name val="Arial"/>
      <family val="0"/>
      <charset val="1"/>
    </font>
    <font>
      <b val="true"/>
      <sz val="9"/>
      <color rgb="FF000000"/>
      <name val="Arial"/>
      <family val="0"/>
      <charset val="1"/>
    </font>
    <font>
      <i val="true"/>
      <sz val="8"/>
      <color rgb="FF666666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3262B"/>
        <bgColor rgb="FF1F2A44"/>
      </patternFill>
    </fill>
    <fill>
      <patternFill patternType="solid">
        <fgColor rgb="FF2C3E5C"/>
        <bgColor rgb="FF1F2A44"/>
      </patternFill>
    </fill>
    <fill>
      <patternFill patternType="solid">
        <fgColor rgb="FFFFF2AA"/>
        <bgColor rgb="FFF6E7C6"/>
      </patternFill>
    </fill>
    <fill>
      <patternFill patternType="solid">
        <fgColor rgb="FF1F2A44"/>
        <bgColor rgb="FF23262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9BFCB"/>
      </left>
      <right style="thin">
        <color rgb="FFB9BFCB"/>
      </right>
      <top style="thin">
        <color rgb="FFB9BFCB"/>
      </top>
      <bottom style="thin">
        <color rgb="FFB9BFC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8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8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8" fillId="4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DEBD6"/>
        </patternFill>
      </fill>
    </dxf>
    <dxf>
      <fill>
        <patternFill>
          <bgColor rgb="FFF6E7C6"/>
        </patternFill>
      </fill>
    </dxf>
    <dxf>
      <fill>
        <patternFill>
          <bgColor rgb="FFF2D2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9BFCB"/>
      <rgbColor rgb="FF878787"/>
      <rgbColor rgb="FF9999FF"/>
      <rgbColor rgb="FFBE4B48"/>
      <rgbColor rgb="FFF9F9F9"/>
      <rgbColor rgb="FFF6E7C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BD6"/>
      <rgbColor rgb="FFFFF2AA"/>
      <rgbColor rgb="FF99CCFF"/>
      <rgbColor rgb="FFFF99CC"/>
      <rgbColor rgb="FFCC99FF"/>
      <rgbColor rgb="FFF2D2CE"/>
      <rgbColor rgb="FF4F81BD"/>
      <rgbColor rgb="FF33CCCC"/>
      <rgbColor rgb="FF99CC00"/>
      <rgbColor rgb="FFFFCC00"/>
      <rgbColor rgb="FFFF9900"/>
      <rgbColor rgb="FFFF6600"/>
      <rgbColor rgb="FF666666"/>
      <rgbColor rgb="FF8FA3C8"/>
      <rgbColor rgb="FF1F2A44"/>
      <rgbColor rgb="FF339966"/>
      <rgbColor rgb="FF003300"/>
      <rgbColor rgb="FF333300"/>
      <rgbColor rgb="FF993300"/>
      <rgbColor rgb="FF993366"/>
      <rgbColor rgb="FF2C3E5C"/>
      <rgbColor rgb="FF2326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CA par jour (toutes saisies)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Saisie!E3</c:f>
              <c:strCache>
                <c:ptCount val="1"/>
                <c:pt idx="0">
                  <c:v>CA (€ HT)</c:v>
                </c:pt>
              </c:strCache>
            </c:strRef>
          </c:tx>
          <c:spPr>
            <a:solidFill>
              <a:srgbClr val="be4b48"/>
            </a:solidFill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Saisie!$A$4:$A$40</c:f>
              <c:strCache>
                <c:ptCount val="37"/>
                <c:pt idx="0">
                  <c:v>2026-08-03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</c:strCache>
            </c:strRef>
          </c:cat>
          <c:val>
            <c:numRef>
              <c:f>Saisie!$E$4:$E$40</c:f>
              <c:numCache>
                <c:formatCode>General</c:formatCode>
                <c:ptCount val="37"/>
                <c:pt idx="0">
                  <c:v>148000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97626864"/>
        <c:axId val="4799356"/>
      </c:lineChart>
      <c:catAx>
        <c:axId val="97626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799356"/>
        <c:crosses val="autoZero"/>
        <c:auto val="1"/>
        <c:lblAlgn val="ctr"/>
        <c:lblOffset val="100"/>
        <c:noMultiLvlLbl val="0"/>
      </c:catAx>
      <c:valAx>
        <c:axId val="479935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62686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NPS jour (calculé)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Saisie!R3</c:f>
              <c:strCache>
                <c:ptCount val="1"/>
                <c:pt idx="0">
                  <c:v>NPS jour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Saisie!$A$4:$A$40</c:f>
              <c:strCache>
                <c:ptCount val="37"/>
                <c:pt idx="0">
                  <c:v>2026-08-03</c:v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</c:strCache>
            </c:strRef>
          </c:cat>
          <c:val>
            <c:numRef>
              <c:f>Saisie!$R$4:$R$40</c:f>
              <c:numCache>
                <c:formatCode>0%</c:formatCode>
                <c:ptCount val="37"/>
                <c:pt idx="0">
                  <c:v>0.863636363636364</c:v>
                </c:pt>
              </c:numCache>
            </c:numRef>
          </c:val>
        </c:ser>
        <c:gapWidth val="150"/>
        <c:overlap val="0"/>
        <c:axId val="33437566"/>
        <c:axId val="87763410"/>
      </c:barChart>
      <c:catAx>
        <c:axId val="3343756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7763410"/>
        <c:crosses val="autoZero"/>
        <c:auto val="1"/>
        <c:lblAlgn val="ctr"/>
        <c:lblOffset val="100"/>
        <c:noMultiLvlLbl val="0"/>
      </c:catAx>
      <c:valAx>
        <c:axId val="8776341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343756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22</xdr:row>
      <xdr:rowOff>0</xdr:rowOff>
    </xdr:from>
    <xdr:to>
      <xdr:col>4</xdr:col>
      <xdr:colOff>1037160</xdr:colOff>
      <xdr:row>35</xdr:row>
      <xdr:rowOff>43200</xdr:rowOff>
    </xdr:to>
    <xdr:graphicFrame>
      <xdr:nvGraphicFramePr>
        <xdr:cNvPr id="0" name="Chart 1"/>
        <xdr:cNvGraphicFramePr/>
      </xdr:nvGraphicFramePr>
      <xdr:xfrm>
        <a:off x="0" y="4524480"/>
        <a:ext cx="575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37</xdr:row>
      <xdr:rowOff>0</xdr:rowOff>
    </xdr:from>
    <xdr:to>
      <xdr:col>4</xdr:col>
      <xdr:colOff>1037160</xdr:colOff>
      <xdr:row>50</xdr:row>
      <xdr:rowOff>43200</xdr:rowOff>
    </xdr:to>
    <xdr:graphicFrame>
      <xdr:nvGraphicFramePr>
        <xdr:cNvPr id="1" name="Chart 2"/>
        <xdr:cNvGraphicFramePr/>
      </xdr:nvGraphicFramePr>
      <xdr:xfrm>
        <a:off x="0" y="7381800"/>
        <a:ext cx="575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4" min="2" style="0" width="34"/>
  </cols>
  <sheetData>
    <row r="1" customFormat="false" ht="25.5" hidden="false" customHeight="true" outlineLevel="0" collapsed="false">
      <c r="A1" s="1" t="s">
        <v>0</v>
      </c>
      <c r="B1" s="1"/>
      <c r="C1" s="1"/>
      <c r="D1" s="1"/>
    </row>
    <row r="2" customFormat="false" ht="15.75" hidden="false" customHeight="true" outlineLevel="0" collapsed="false">
      <c r="A2" s="2" t="s">
        <v>1</v>
      </c>
      <c r="B2" s="2"/>
      <c r="C2" s="2"/>
      <c r="D2" s="2"/>
    </row>
    <row r="4" customFormat="false" ht="39.75" hidden="false" customHeight="true" outlineLevel="0" collapsed="false">
      <c r="A4" s="3" t="s">
        <v>2</v>
      </c>
      <c r="B4" s="4" t="s">
        <v>3</v>
      </c>
      <c r="C4" s="4"/>
      <c r="D4" s="4"/>
    </row>
    <row r="5" customFormat="false" ht="39.75" hidden="false" customHeight="true" outlineLevel="0" collapsed="false">
      <c r="A5" s="3" t="s">
        <v>4</v>
      </c>
      <c r="B5" s="4" t="s">
        <v>5</v>
      </c>
      <c r="C5" s="4"/>
      <c r="D5" s="4"/>
    </row>
    <row r="6" customFormat="false" ht="39.75" hidden="false" customHeight="true" outlineLevel="0" collapsed="false">
      <c r="A6" s="3" t="s">
        <v>6</v>
      </c>
      <c r="B6" s="4" t="s">
        <v>7</v>
      </c>
      <c r="C6" s="4"/>
      <c r="D6" s="4"/>
    </row>
    <row r="7" customFormat="false" ht="39.75" hidden="false" customHeight="true" outlineLevel="0" collapsed="false">
      <c r="A7" s="3" t="s">
        <v>8</v>
      </c>
      <c r="B7" s="4" t="s">
        <v>9</v>
      </c>
      <c r="C7" s="4"/>
      <c r="D7" s="4"/>
    </row>
    <row r="8" customFormat="false" ht="39.75" hidden="false" customHeight="true" outlineLevel="0" collapsed="false">
      <c r="A8" s="3" t="s">
        <v>10</v>
      </c>
      <c r="B8" s="4" t="s">
        <v>11</v>
      </c>
      <c r="C8" s="4"/>
      <c r="D8" s="4"/>
    </row>
    <row r="9" customFormat="false" ht="39.75" hidden="false" customHeight="true" outlineLevel="0" collapsed="false">
      <c r="A9" s="3" t="s">
        <v>12</v>
      </c>
      <c r="B9" s="4" t="s">
        <v>13</v>
      </c>
      <c r="C9" s="4"/>
      <c r="D9" s="4"/>
    </row>
  </sheetData>
  <sheetProtection sheet="true" password="ade0"/>
  <mergeCells count="8">
    <mergeCell ref="A1:D1"/>
    <mergeCell ref="A2:D2"/>
    <mergeCell ref="B4:D4"/>
    <mergeCell ref="B5:D5"/>
    <mergeCell ref="B6:D6"/>
    <mergeCell ref="B7:D7"/>
    <mergeCell ref="B8:D8"/>
    <mergeCell ref="B9:D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5" min="2" style="0" width="15"/>
    <col collapsed="false" customWidth="true" hidden="false" outlineLevel="0" max="6" min="6" style="0" width="3"/>
    <col collapsed="false" customWidth="true" hidden="false" outlineLevel="0" max="7" min="7" style="0" width="30"/>
  </cols>
  <sheetData>
    <row r="1" customFormat="false" ht="25.5" hidden="false" customHeight="true" outlineLevel="0" collapsed="false">
      <c r="A1" s="1" t="s">
        <v>14</v>
      </c>
      <c r="B1" s="1"/>
      <c r="C1" s="1"/>
      <c r="D1" s="1"/>
      <c r="E1" s="1"/>
      <c r="F1" s="1"/>
      <c r="G1" s="1"/>
    </row>
    <row r="2" customFormat="false" ht="15.75" hidden="false" customHeight="true" outlineLevel="0" collapsed="false">
      <c r="A2" s="2" t="s">
        <v>15</v>
      </c>
      <c r="B2" s="2"/>
      <c r="C2" s="2"/>
      <c r="D2" s="2"/>
      <c r="E2" s="2"/>
      <c r="F2" s="2"/>
      <c r="G2" s="2"/>
    </row>
    <row r="3" customFormat="false" ht="15" hidden="false" customHeight="false" outlineLevel="0" collapsed="false">
      <c r="A3" s="3" t="s">
        <v>16</v>
      </c>
      <c r="B3" s="5" t="s">
        <v>17</v>
      </c>
    </row>
    <row r="4" customFormat="false" ht="15" hidden="false" customHeight="false" outlineLevel="0" collapsed="false">
      <c r="A4" s="3" t="s">
        <v>18</v>
      </c>
      <c r="B4" s="5" t="s">
        <v>19</v>
      </c>
    </row>
    <row r="5" customFormat="false" ht="15" hidden="false" customHeight="false" outlineLevel="0" collapsed="false">
      <c r="A5" s="3" t="s">
        <v>20</v>
      </c>
      <c r="B5" s="5" t="s">
        <v>21</v>
      </c>
    </row>
    <row r="7" customFormat="false" ht="30" hidden="false" customHeight="true" outlineLevel="0" collapsed="false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/>
      <c r="G7" s="6" t="s">
        <v>27</v>
      </c>
    </row>
    <row r="8" customFormat="false" ht="15" hidden="false" customHeight="false" outlineLevel="0" collapsed="false">
      <c r="A8" s="7" t="s">
        <v>28</v>
      </c>
      <c r="B8" s="8" t="n">
        <f aca="false">SUMIFS(Saisie!$E$4:$E$40,Saisie!$A$4:$A$40,"&gt;="&amp;$B$4,Saisie!$A$4:$A$40,"&lt;="&amp;$B$5,Saisie!$B$4:$B$40,$B$3)</f>
        <v>0</v>
      </c>
      <c r="C8" s="8" t="n">
        <f aca="false">INDEX(Parametres!$D$4:$D$7,MATCH($B$3,Parametres!$A$4:$A$7,0))</f>
        <v>3600000</v>
      </c>
      <c r="D8" s="9" t="n">
        <f aca="false">IF(C8=0,"",B8/C8)</f>
        <v>0</v>
      </c>
      <c r="E8" s="10" t="str">
        <f aca="false">IF(D8="","",IF(D8&gt;=0.98,"Au plan",IF(D8&gt;=0.85,"Vigilance","Alerte")))</f>
        <v>Alerte</v>
      </c>
      <c r="G8" s="11"/>
    </row>
    <row r="9" customFormat="false" ht="15" hidden="false" customHeight="false" outlineLevel="0" collapsed="false">
      <c r="A9" s="7" t="s">
        <v>29</v>
      </c>
      <c r="B9" s="12" t="n">
        <f aca="false">SUMIFS(Saisie!$C$4:$C$40,Saisie!$A$4:$A$40,"&gt;="&amp;$B$4,Saisie!$A$4:$A$40,"&lt;="&amp;$B$5,Saisie!$B$4:$B$40,$B$3)</f>
        <v>0</v>
      </c>
      <c r="C9" s="11"/>
      <c r="D9" s="11"/>
      <c r="E9" s="11"/>
      <c r="G9" s="11"/>
    </row>
    <row r="10" customFormat="false" ht="15" hidden="false" customHeight="false" outlineLevel="0" collapsed="false">
      <c r="A10" s="7" t="s">
        <v>30</v>
      </c>
      <c r="B10" s="12" t="n">
        <f aca="false">SUMIFS(Saisie!$D$4:$D$40,Saisie!$A$4:$A$40,"&gt;="&amp;$B$4,Saisie!$A$4:$A$40,"&lt;="&amp;$B$5,Saisie!$B$4:$B$40,$B$3)</f>
        <v>0</v>
      </c>
      <c r="C10" s="11"/>
      <c r="D10" s="11"/>
      <c r="E10" s="11"/>
      <c r="G10" s="11"/>
    </row>
    <row r="11" customFormat="false" ht="15" hidden="false" customHeight="false" outlineLevel="0" collapsed="false">
      <c r="A11" s="7" t="s">
        <v>31</v>
      </c>
      <c r="B11" s="13" t="n">
        <f aca="false">IF(B9=0,0,B10/B9)</f>
        <v>0</v>
      </c>
      <c r="C11" s="13" t="n">
        <f aca="false">INDEX(Parametres!$E$4:$E$7,MATCH($B$3,Parametres!$A$4:$A$7,0))</f>
        <v>0.21</v>
      </c>
      <c r="D11" s="9" t="n">
        <f aca="false">IF(C11=0,"",B11/C11)</f>
        <v>0</v>
      </c>
      <c r="E11" s="10" t="str">
        <f aca="false">IF(D11="","",IF(D11&gt;=0.98,"Au plan",IF(D11&gt;=0.85,"Vigilance","Alerte")))</f>
        <v>Alerte</v>
      </c>
      <c r="G11" s="11"/>
    </row>
    <row r="12" customFormat="false" ht="15" hidden="false" customHeight="false" outlineLevel="0" collapsed="false">
      <c r="A12" s="7" t="s">
        <v>32</v>
      </c>
      <c r="B12" s="8" t="n">
        <f aca="false">IF(B10=0,0,B8/B10)</f>
        <v>0</v>
      </c>
      <c r="C12" s="8" t="n">
        <f aca="false">INDEX(Parametres!$F$4:$F$7,MATCH($B$3,Parametres!$A$4:$A$7,0))</f>
        <v>2400</v>
      </c>
      <c r="D12" s="9" t="n">
        <f aca="false">IF(C12=0,"",B12/C12)</f>
        <v>0</v>
      </c>
      <c r="E12" s="10" t="str">
        <f aca="false">IF(D12="","",IF(D12&gt;=0.98,"Au plan",IF(D12&gt;=0.85,"Vigilance","Alerte")))</f>
        <v>Alerte</v>
      </c>
      <c r="G12" s="11"/>
    </row>
    <row r="13" customFormat="false" ht="15" hidden="false" customHeight="false" outlineLevel="0" collapsed="false">
      <c r="A13" s="7" t="s">
        <v>33</v>
      </c>
      <c r="B13" s="12" t="n">
        <f aca="false">SUMIFS(Saisie!$F$4:$F$40,Saisie!$A$4:$A$40,"&gt;="&amp;$B$4,Saisie!$A$4:$A$40,"&lt;="&amp;$B$5,Saisie!$B$4:$B$40,$B$3)</f>
        <v>0</v>
      </c>
      <c r="C13" s="11"/>
      <c r="D13" s="11"/>
      <c r="E13" s="11"/>
      <c r="G13" s="11"/>
    </row>
    <row r="14" customFormat="false" ht="15" hidden="false" customHeight="false" outlineLevel="0" collapsed="false">
      <c r="A14" s="7" t="s">
        <v>34</v>
      </c>
      <c r="B14" s="14" t="n">
        <f aca="false">IF(B10=0,0,B13/B10)</f>
        <v>0</v>
      </c>
      <c r="C14" s="14" t="n">
        <f aca="false">INDEX(Parametres!$H$4:$H$7,MATCH($B$3,Parametres!$A$4:$A$7,0))</f>
        <v>1.75</v>
      </c>
      <c r="D14" s="9" t="n">
        <f aca="false">IF(C14=0,"",B14/C14)</f>
        <v>0</v>
      </c>
      <c r="E14" s="10" t="str">
        <f aca="false">IF(D14="","",IF(D14&gt;=0.98,"Au plan",IF(D14&gt;=0.85,"Vigilance","Alerte")))</f>
        <v>Alerte</v>
      </c>
      <c r="G14" s="11"/>
    </row>
    <row r="15" customFormat="false" ht="15" hidden="false" customHeight="false" outlineLevel="0" collapsed="false">
      <c r="A15" s="7" t="s">
        <v>35</v>
      </c>
      <c r="B15" s="12" t="n">
        <f aca="false">SUMIFS(Saisie!$I$4:$I$40,Saisie!$A$4:$A$40,"&gt;="&amp;$B$4,Saisie!$A$4:$A$40,"&lt;="&amp;$B$5,Saisie!$B$4:$B$40,$B$3)</f>
        <v>0</v>
      </c>
      <c r="C15" s="11"/>
      <c r="D15" s="11"/>
      <c r="E15" s="11"/>
      <c r="G15" s="11"/>
    </row>
    <row r="16" customFormat="false" ht="15" hidden="false" customHeight="false" outlineLevel="0" collapsed="false">
      <c r="A16" s="7" t="s">
        <v>36</v>
      </c>
      <c r="B16" s="8" t="n">
        <f aca="false">SUMIFS(Saisie!$J$4:$J$40,Saisie!$A$4:$A$40,"&gt;="&amp;$B$4,Saisie!$A$4:$A$40,"&lt;="&amp;$B$5,Saisie!$B$4:$B$40,$B$3)</f>
        <v>0</v>
      </c>
      <c r="C16" s="11"/>
      <c r="D16" s="11"/>
      <c r="E16" s="11"/>
      <c r="G16" s="11"/>
    </row>
    <row r="17" customFormat="false" ht="15" hidden="false" customHeight="false" outlineLevel="0" collapsed="false">
      <c r="A17" s="7" t="s">
        <v>37</v>
      </c>
      <c r="B17" s="12" t="n">
        <f aca="false">SUMIFS(Saisie!$K$4:$K$40,Saisie!$A$4:$A$40,"&gt;="&amp;$B$4,Saisie!$A$4:$A$40,"&lt;="&amp;$B$5,Saisie!$B$4:$B$40,$B$3)</f>
        <v>0</v>
      </c>
      <c r="C17" s="11"/>
      <c r="D17" s="11"/>
      <c r="E17" s="11"/>
      <c r="G17" s="11"/>
    </row>
    <row r="18" customFormat="false" ht="15" hidden="false" customHeight="false" outlineLevel="0" collapsed="false">
      <c r="A18" s="7" t="s">
        <v>38</v>
      </c>
      <c r="B18" s="9" t="n">
        <f aca="false">IF(B17=0,0,(SUMIFS(Saisie!$L$4:$L$40,Saisie!$A$4:$A$40,"&gt;="&amp;$B$4,Saisie!$A$4:$A$40,"&lt;="&amp;$B$5,Saisie!$B$4:$B$40,$B$3)-SUMIFS(Saisie!$M$4:$M$40,Saisie!$A$4:$A$40,"&gt;="&amp;$B$4,Saisie!$A$4:$A$40,"&lt;="&amp;$B$5,Saisie!$B$4:$B$40,$B$3))/B17)</f>
        <v>0</v>
      </c>
      <c r="C18" s="9" t="n">
        <f aca="false">INDEX(Parametres!$G$4:$G$7,MATCH($B$3,Parametres!$A$4:$A$7,0))</f>
        <v>0.9</v>
      </c>
      <c r="D18" s="9" t="n">
        <f aca="false">IF(C18=0,"",B18/C18)</f>
        <v>0</v>
      </c>
      <c r="E18" s="10" t="str">
        <f aca="false">IF(D18="","",IF(D18&gt;=0.98,"Au plan",IF(D18&gt;=0.85,"Vigilance","Alerte")))</f>
        <v>Alerte</v>
      </c>
      <c r="G18" s="11"/>
    </row>
    <row r="19" customFormat="false" ht="15" hidden="false" customHeight="false" outlineLevel="0" collapsed="false">
      <c r="A19" s="7" t="s">
        <v>39</v>
      </c>
      <c r="B19" s="12" t="n">
        <f aca="false">SUMIFS(Saisie!$N$4:$N$40,Saisie!$A$4:$A$40,"&gt;="&amp;$B$4,Saisie!$A$4:$A$40,"&lt;="&amp;$B$5,Saisie!$B$4:$B$40,$B$3)</f>
        <v>0</v>
      </c>
      <c r="C19" s="11"/>
      <c r="D19" s="11"/>
      <c r="E19" s="11"/>
      <c r="G19" s="11"/>
    </row>
    <row r="20" customFormat="false" ht="15" hidden="false" customHeight="false" outlineLevel="0" collapsed="false">
      <c r="A20" s="7" t="s">
        <v>40</v>
      </c>
      <c r="B20" s="15" t="n">
        <f aca="false">IF(OR(B8=0,$B$5-$B$4&lt;=0),0,(B8/($B$5-$B$4+1))*365/INDEX(Parametres!$I$4:$I$7,MATCH($B$3,Parametres!$A$4:$A$7,0)))</f>
        <v>0</v>
      </c>
      <c r="C20" s="11"/>
      <c r="D20" s="11"/>
      <c r="E20" s="11"/>
      <c r="G20" s="11"/>
    </row>
    <row r="21" customFormat="false" ht="15" hidden="false" customHeight="false" outlineLevel="0" collapsed="false">
      <c r="A21" s="16" t="s">
        <v>41</v>
      </c>
      <c r="B21" s="16"/>
      <c r="C21" s="16"/>
      <c r="D21" s="16"/>
      <c r="E21" s="16"/>
      <c r="F21" s="16"/>
      <c r="G21" s="16"/>
    </row>
  </sheetData>
  <sheetProtection sheet="true" password="ade0"/>
  <mergeCells count="3">
    <mergeCell ref="A1:G1"/>
    <mergeCell ref="A2:G2"/>
    <mergeCell ref="A21:G21"/>
  </mergeCells>
  <conditionalFormatting sqref="E8:E20">
    <cfRule type="cellIs" priority="2" operator="equal" aboveAverage="0" equalAverage="0" bottom="0" percent="0" rank="0" text="" dxfId="0">
      <formula>"Au plan"</formula>
    </cfRule>
    <cfRule type="cellIs" priority="3" operator="equal" aboveAverage="0" equalAverage="0" bottom="0" percent="0" rank="0" text="" dxfId="1">
      <formula>"Vigilance"</formula>
    </cfRule>
    <cfRule type="cellIs" priority="4" operator="equal" aboveAverage="0" equalAverage="0" bottom="0" percent="0" rank="0" text="" dxfId="2">
      <formula>"Alerte"</formula>
    </cfRule>
  </conditionalFormatting>
  <conditionalFormatting sqref="D8:D20">
    <cfRule type="dataBar" priority="5">
      <dataBar showValue="1" minLength="10" maxLength="90">
        <cfvo type="num" val="0"/>
        <cfvo type="num" val="1.15"/>
        <color rgb="FF5B7BB4"/>
      </dataBar>
      <extLst>
        <ext xmlns:x14="http://schemas.microsoft.com/office/spreadsheetml/2009/9/main" uri="{B025F937-C7B1-47D3-B67F-A62EFF666E3E}">
          <x14:id>{3A655FAC-D839-4EAB-A1F5-CB41164A31F6}</x14:id>
        </ext>
      </extLst>
    </cfRule>
  </conditionalFormatting>
  <dataValidations count="1">
    <dataValidation allowBlank="false" errorStyle="stop" operator="between" showDropDown="false" showErrorMessage="false" showInputMessage="false" sqref="B3" type="list">
      <formula1>"Saint-Honoré,Montaigne,Champs-Élysées,Galeries Lafayette"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A655FAC-D839-4EAB-A1F5-CB41164A31F6}">
            <x14:dataBar minLength="10" maxLength="90" axisPosition="none" gradient="true">
              <x14:cfvo type="num">
                <xm:f>0</xm:f>
              </x14:cfvo>
              <x14:cfvo type="num">
                <xm:f>1.15</xm:f>
              </x14:cfvo>
              <x14:negativeFillColor rgb="FF5B7BB4"/>
              <x14:axisColor rgb="FF000000"/>
            </x14:dataBar>
          </x14:cfRule>
          <xm:sqref>D8:D20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7"/>
    <col collapsed="false" customWidth="true" hidden="false" outlineLevel="0" max="18" min="3" style="0" width="11.5"/>
    <col collapsed="false" customWidth="true" hidden="false" outlineLevel="0" max="19" min="19" style="0" width="28"/>
  </cols>
  <sheetData>
    <row r="1" customFormat="false" ht="25.5" hidden="false" customHeight="true" outlineLevel="0" collapsed="false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customFormat="false" ht="15.75" hidden="false" customHeight="true" outlineLevel="0" collapsed="false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Format="false" ht="30" hidden="false" customHeight="true" outlineLevel="0" collapsed="false">
      <c r="A3" s="6" t="s">
        <v>44</v>
      </c>
      <c r="B3" s="6" t="s">
        <v>45</v>
      </c>
      <c r="C3" s="6" t="s">
        <v>29</v>
      </c>
      <c r="D3" s="6" t="s">
        <v>30</v>
      </c>
      <c r="E3" s="6" t="s">
        <v>28</v>
      </c>
      <c r="F3" s="6" t="s">
        <v>33</v>
      </c>
      <c r="G3" s="6" t="s">
        <v>46</v>
      </c>
      <c r="H3" s="6" t="s">
        <v>47</v>
      </c>
      <c r="I3" s="6" t="s">
        <v>35</v>
      </c>
      <c r="J3" s="6" t="s">
        <v>36</v>
      </c>
      <c r="K3" s="6" t="s">
        <v>48</v>
      </c>
      <c r="L3" s="6" t="s">
        <v>49</v>
      </c>
      <c r="M3" s="6" t="s">
        <v>50</v>
      </c>
      <c r="N3" s="6" t="s">
        <v>39</v>
      </c>
      <c r="O3" s="6" t="s">
        <v>31</v>
      </c>
      <c r="P3" s="6" t="s">
        <v>32</v>
      </c>
      <c r="Q3" s="6" t="s">
        <v>34</v>
      </c>
      <c r="R3" s="6" t="s">
        <v>51</v>
      </c>
      <c r="S3" s="6" t="s">
        <v>52</v>
      </c>
    </row>
    <row r="4" customFormat="false" ht="15" hidden="false" customHeight="false" outlineLevel="0" collapsed="false">
      <c r="A4" s="17" t="s">
        <v>53</v>
      </c>
      <c r="B4" s="5" t="s">
        <v>17</v>
      </c>
      <c r="C4" s="5" t="n">
        <v>342</v>
      </c>
      <c r="D4" s="5" t="n">
        <v>61</v>
      </c>
      <c r="E4" s="5" t="n">
        <v>148000</v>
      </c>
      <c r="F4" s="5" t="n">
        <v>103</v>
      </c>
      <c r="G4" s="5" t="n">
        <v>4</v>
      </c>
      <c r="H4" s="5" t="n">
        <v>4</v>
      </c>
      <c r="I4" s="5" t="n">
        <v>3</v>
      </c>
      <c r="J4" s="5" t="n">
        <v>24000</v>
      </c>
      <c r="K4" s="5" t="n">
        <v>22</v>
      </c>
      <c r="L4" s="5" t="n">
        <v>20</v>
      </c>
      <c r="M4" s="5" t="n">
        <v>1</v>
      </c>
      <c r="N4" s="5" t="n">
        <v>9</v>
      </c>
      <c r="O4" s="13" t="n">
        <f aca="false">IF(OR(C4="",C4=0,D4=""),"",D4/C4)</f>
        <v>0.178362573099415</v>
      </c>
      <c r="P4" s="8" t="n">
        <f aca="false">IF(OR(D4="",D4=0,E4=""),"",E4/D4)</f>
        <v>2426.22950819672</v>
      </c>
      <c r="Q4" s="14" t="n">
        <f aca="false">IF(OR(D4="",D4=0,F4=""),"",F4/D4)</f>
        <v>1.68852459016393</v>
      </c>
      <c r="R4" s="9" t="n">
        <f aca="false">IF(OR(K4="",K4=0),"",(L4-M4)/K4)</f>
        <v>0.863636363636364</v>
      </c>
      <c r="S4" s="18" t="s">
        <v>54</v>
      </c>
    </row>
    <row r="5" customFormat="false" ht="15" hidden="false" customHeight="false" outlineLevel="0" collapsed="false">
      <c r="A5" s="17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3" t="str">
        <f aca="false">IF(OR(C5="",C5=0,D5=""),"",D5/C5)</f>
        <v/>
      </c>
      <c r="P5" s="8" t="str">
        <f aca="false">IF(OR(D5="",D5=0,E5=""),"",E5/D5)</f>
        <v/>
      </c>
      <c r="Q5" s="14" t="str">
        <f aca="false">IF(OR(D5="",D5=0,F5=""),"",F5/D5)</f>
        <v/>
      </c>
      <c r="R5" s="9" t="str">
        <f aca="false">IF(OR(K5="",K5=0),"",(L5-M5)/K5)</f>
        <v/>
      </c>
      <c r="S5" s="19"/>
    </row>
    <row r="6" customFormat="false" ht="15" hidden="false" customHeight="false" outlineLevel="0" collapsed="false">
      <c r="A6" s="17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13" t="str">
        <f aca="false">IF(OR(C6="",C6=0,D6=""),"",D6/C6)</f>
        <v/>
      </c>
      <c r="P6" s="8" t="str">
        <f aca="false">IF(OR(D6="",D6=0,E6=""),"",E6/D6)</f>
        <v/>
      </c>
      <c r="Q6" s="14" t="str">
        <f aca="false">IF(OR(D6="",D6=0,F6=""),"",F6/D6)</f>
        <v/>
      </c>
      <c r="R6" s="9" t="str">
        <f aca="false">IF(OR(K6="",K6=0),"",(L6-M6)/K6)</f>
        <v/>
      </c>
      <c r="S6" s="19"/>
    </row>
    <row r="7" customFormat="false" ht="15" hidden="false" customHeight="false" outlineLevel="0" collapsed="false">
      <c r="A7" s="17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13" t="str">
        <f aca="false">IF(OR(C7="",C7=0,D7=""),"",D7/C7)</f>
        <v/>
      </c>
      <c r="P7" s="8" t="str">
        <f aca="false">IF(OR(D7="",D7=0,E7=""),"",E7/D7)</f>
        <v/>
      </c>
      <c r="Q7" s="14" t="str">
        <f aca="false">IF(OR(D7="",D7=0,F7=""),"",F7/D7)</f>
        <v/>
      </c>
      <c r="R7" s="9" t="str">
        <f aca="false">IF(OR(K7="",K7=0),"",(L7-M7)/K7)</f>
        <v/>
      </c>
      <c r="S7" s="19"/>
    </row>
    <row r="8" customFormat="false" ht="15" hidden="false" customHeight="false" outlineLevel="0" collapsed="false">
      <c r="A8" s="17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13" t="str">
        <f aca="false">IF(OR(C8="",C8=0,D8=""),"",D8/C8)</f>
        <v/>
      </c>
      <c r="P8" s="8" t="str">
        <f aca="false">IF(OR(D8="",D8=0,E8=""),"",E8/D8)</f>
        <v/>
      </c>
      <c r="Q8" s="14" t="str">
        <f aca="false">IF(OR(D8="",D8=0,F8=""),"",F8/D8)</f>
        <v/>
      </c>
      <c r="R8" s="9" t="str">
        <f aca="false">IF(OR(K8="",K8=0),"",(L8-M8)/K8)</f>
        <v/>
      </c>
      <c r="S8" s="19"/>
    </row>
    <row r="9" customFormat="false" ht="15" hidden="false" customHeight="false" outlineLevel="0" collapsed="false">
      <c r="A9" s="17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3" t="str">
        <f aca="false">IF(OR(C9="",C9=0,D9=""),"",D9/C9)</f>
        <v/>
      </c>
      <c r="P9" s="8" t="str">
        <f aca="false">IF(OR(D9="",D9=0,E9=""),"",E9/D9)</f>
        <v/>
      </c>
      <c r="Q9" s="14" t="str">
        <f aca="false">IF(OR(D9="",D9=0,F9=""),"",F9/D9)</f>
        <v/>
      </c>
      <c r="R9" s="9" t="str">
        <f aca="false">IF(OR(K9="",K9=0),"",(L9-M9)/K9)</f>
        <v/>
      </c>
      <c r="S9" s="19"/>
    </row>
    <row r="10" customFormat="false" ht="15" hidden="false" customHeight="false" outlineLevel="0" collapsed="false">
      <c r="A10" s="17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13" t="str">
        <f aca="false">IF(OR(C10="",C10=0,D10=""),"",D10/C10)</f>
        <v/>
      </c>
      <c r="P10" s="8" t="str">
        <f aca="false">IF(OR(D10="",D10=0,E10=""),"",E10/D10)</f>
        <v/>
      </c>
      <c r="Q10" s="14" t="str">
        <f aca="false">IF(OR(D10="",D10=0,F10=""),"",F10/D10)</f>
        <v/>
      </c>
      <c r="R10" s="9" t="str">
        <f aca="false">IF(OR(K10="",K10=0),"",(L10-M10)/K10)</f>
        <v/>
      </c>
      <c r="S10" s="19"/>
    </row>
    <row r="11" customFormat="false" ht="15" hidden="false" customHeight="false" outlineLevel="0" collapsed="false">
      <c r="A11" s="17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13" t="str">
        <f aca="false">IF(OR(C11="",C11=0,D11=""),"",D11/C11)</f>
        <v/>
      </c>
      <c r="P11" s="8" t="str">
        <f aca="false">IF(OR(D11="",D11=0,E11=""),"",E11/D11)</f>
        <v/>
      </c>
      <c r="Q11" s="14" t="str">
        <f aca="false">IF(OR(D11="",D11=0,F11=""),"",F11/D11)</f>
        <v/>
      </c>
      <c r="R11" s="9" t="str">
        <f aca="false">IF(OR(K11="",K11=0),"",(L11-M11)/K11)</f>
        <v/>
      </c>
      <c r="S11" s="19"/>
    </row>
    <row r="12" customFormat="false" ht="15" hidden="false" customHeight="false" outlineLevel="0" collapsed="false">
      <c r="A12" s="17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13" t="str">
        <f aca="false">IF(OR(C12="",C12=0,D12=""),"",D12/C12)</f>
        <v/>
      </c>
      <c r="P12" s="8" t="str">
        <f aca="false">IF(OR(D12="",D12=0,E12=""),"",E12/D12)</f>
        <v/>
      </c>
      <c r="Q12" s="14" t="str">
        <f aca="false">IF(OR(D12="",D12=0,F12=""),"",F12/D12)</f>
        <v/>
      </c>
      <c r="R12" s="9" t="str">
        <f aca="false">IF(OR(K12="",K12=0),"",(L12-M12)/K12)</f>
        <v/>
      </c>
      <c r="S12" s="19"/>
    </row>
    <row r="13" customFormat="false" ht="15" hidden="false" customHeight="false" outlineLevel="0" collapsed="false">
      <c r="A13" s="17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13" t="str">
        <f aca="false">IF(OR(C13="",C13=0,D13=""),"",D13/C13)</f>
        <v/>
      </c>
      <c r="P13" s="8" t="str">
        <f aca="false">IF(OR(D13="",D13=0,E13=""),"",E13/D13)</f>
        <v/>
      </c>
      <c r="Q13" s="14" t="str">
        <f aca="false">IF(OR(D13="",D13=0,F13=""),"",F13/D13)</f>
        <v/>
      </c>
      <c r="R13" s="9" t="str">
        <f aca="false">IF(OR(K13="",K13=0),"",(L13-M13)/K13)</f>
        <v/>
      </c>
      <c r="S13" s="19"/>
    </row>
    <row r="14" customFormat="false" ht="15" hidden="false" customHeight="false" outlineLevel="0" collapsed="false">
      <c r="A14" s="17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3" t="str">
        <f aca="false">IF(OR(C14="",C14=0,D14=""),"",D14/C14)</f>
        <v/>
      </c>
      <c r="P14" s="8" t="str">
        <f aca="false">IF(OR(D14="",D14=0,E14=""),"",E14/D14)</f>
        <v/>
      </c>
      <c r="Q14" s="14" t="str">
        <f aca="false">IF(OR(D14="",D14=0,F14=""),"",F14/D14)</f>
        <v/>
      </c>
      <c r="R14" s="9" t="str">
        <f aca="false">IF(OR(K14="",K14=0),"",(L14-M14)/K14)</f>
        <v/>
      </c>
      <c r="S14" s="19"/>
    </row>
    <row r="15" customFormat="false" ht="15" hidden="false" customHeight="false" outlineLevel="0" collapsed="false">
      <c r="A15" s="1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13" t="str">
        <f aca="false">IF(OR(C15="",C15=0,D15=""),"",D15/C15)</f>
        <v/>
      </c>
      <c r="P15" s="8" t="str">
        <f aca="false">IF(OR(D15="",D15=0,E15=""),"",E15/D15)</f>
        <v/>
      </c>
      <c r="Q15" s="14" t="str">
        <f aca="false">IF(OR(D15="",D15=0,F15=""),"",F15/D15)</f>
        <v/>
      </c>
      <c r="R15" s="9" t="str">
        <f aca="false">IF(OR(K15="",K15=0),"",(L15-M15)/K15)</f>
        <v/>
      </c>
      <c r="S15" s="19"/>
    </row>
    <row r="16" customFormat="false" ht="15" hidden="false" customHeight="false" outlineLevel="0" collapsed="false">
      <c r="A16" s="17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13" t="str">
        <f aca="false">IF(OR(C16="",C16=0,D16=""),"",D16/C16)</f>
        <v/>
      </c>
      <c r="P16" s="8" t="str">
        <f aca="false">IF(OR(D16="",D16=0,E16=""),"",E16/D16)</f>
        <v/>
      </c>
      <c r="Q16" s="14" t="str">
        <f aca="false">IF(OR(D16="",D16=0,F16=""),"",F16/D16)</f>
        <v/>
      </c>
      <c r="R16" s="9" t="str">
        <f aca="false">IF(OR(K16="",K16=0),"",(L16-M16)/K16)</f>
        <v/>
      </c>
      <c r="S16" s="19"/>
    </row>
    <row r="17" customFormat="false" ht="15" hidden="false" customHeight="false" outlineLevel="0" collapsed="false">
      <c r="A17" s="17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3" t="str">
        <f aca="false">IF(OR(C17="",C17=0,D17=""),"",D17/C17)</f>
        <v/>
      </c>
      <c r="P17" s="8" t="str">
        <f aca="false">IF(OR(D17="",D17=0,E17=""),"",E17/D17)</f>
        <v/>
      </c>
      <c r="Q17" s="14" t="str">
        <f aca="false">IF(OR(D17="",D17=0,F17=""),"",F17/D17)</f>
        <v/>
      </c>
      <c r="R17" s="9" t="str">
        <f aca="false">IF(OR(K17="",K17=0),"",(L17-M17)/K17)</f>
        <v/>
      </c>
      <c r="S17" s="19"/>
    </row>
    <row r="18" customFormat="false" ht="15" hidden="false" customHeight="false" outlineLevel="0" collapsed="false">
      <c r="A18" s="17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13" t="str">
        <f aca="false">IF(OR(C18="",C18=0,D18=""),"",D18/C18)</f>
        <v/>
      </c>
      <c r="P18" s="8" t="str">
        <f aca="false">IF(OR(D18="",D18=0,E18=""),"",E18/D18)</f>
        <v/>
      </c>
      <c r="Q18" s="14" t="str">
        <f aca="false">IF(OR(D18="",D18=0,F18=""),"",F18/D18)</f>
        <v/>
      </c>
      <c r="R18" s="9" t="str">
        <f aca="false">IF(OR(K18="",K18=0),"",(L18-M18)/K18)</f>
        <v/>
      </c>
      <c r="S18" s="19"/>
    </row>
    <row r="19" customFormat="false" ht="15" hidden="false" customHeight="false" outlineLevel="0" collapsed="false">
      <c r="A19" s="17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13" t="str">
        <f aca="false">IF(OR(C19="",C19=0,D19=""),"",D19/C19)</f>
        <v/>
      </c>
      <c r="P19" s="8" t="str">
        <f aca="false">IF(OR(D19="",D19=0,E19=""),"",E19/D19)</f>
        <v/>
      </c>
      <c r="Q19" s="14" t="str">
        <f aca="false">IF(OR(D19="",D19=0,F19=""),"",F19/D19)</f>
        <v/>
      </c>
      <c r="R19" s="9" t="str">
        <f aca="false">IF(OR(K19="",K19=0),"",(L19-M19)/K19)</f>
        <v/>
      </c>
      <c r="S19" s="19"/>
    </row>
    <row r="20" customFormat="false" ht="15" hidden="false" customHeight="false" outlineLevel="0" collapsed="false">
      <c r="A20" s="17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13" t="str">
        <f aca="false">IF(OR(C20="",C20=0,D20=""),"",D20/C20)</f>
        <v/>
      </c>
      <c r="P20" s="8" t="str">
        <f aca="false">IF(OR(D20="",D20=0,E20=""),"",E20/D20)</f>
        <v/>
      </c>
      <c r="Q20" s="14" t="str">
        <f aca="false">IF(OR(D20="",D20=0,F20=""),"",F20/D20)</f>
        <v/>
      </c>
      <c r="R20" s="9" t="str">
        <f aca="false">IF(OR(K20="",K20=0),"",(L20-M20)/K20)</f>
        <v/>
      </c>
      <c r="S20" s="19"/>
    </row>
    <row r="21" customFormat="false" ht="15" hidden="false" customHeight="false" outlineLevel="0" collapsed="false">
      <c r="A21" s="17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13" t="str">
        <f aca="false">IF(OR(C21="",C21=0,D21=""),"",D21/C21)</f>
        <v/>
      </c>
      <c r="P21" s="8" t="str">
        <f aca="false">IF(OR(D21="",D21=0,E21=""),"",E21/D21)</f>
        <v/>
      </c>
      <c r="Q21" s="14" t="str">
        <f aca="false">IF(OR(D21="",D21=0,F21=""),"",F21/D21)</f>
        <v/>
      </c>
      <c r="R21" s="9" t="str">
        <f aca="false">IF(OR(K21="",K21=0),"",(L21-M21)/K21)</f>
        <v/>
      </c>
      <c r="S21" s="19"/>
    </row>
    <row r="22" customFormat="false" ht="15" hidden="false" customHeight="false" outlineLevel="0" collapsed="false">
      <c r="A22" s="17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13" t="str">
        <f aca="false">IF(OR(C22="",C22=0,D22=""),"",D22/C22)</f>
        <v/>
      </c>
      <c r="P22" s="8" t="str">
        <f aca="false">IF(OR(D22="",D22=0,E22=""),"",E22/D22)</f>
        <v/>
      </c>
      <c r="Q22" s="14" t="str">
        <f aca="false">IF(OR(D22="",D22=0,F22=""),"",F22/D22)</f>
        <v/>
      </c>
      <c r="R22" s="9" t="str">
        <f aca="false">IF(OR(K22="",K22=0),"",(L22-M22)/K22)</f>
        <v/>
      </c>
      <c r="S22" s="19"/>
    </row>
    <row r="23" customFormat="false" ht="15" hidden="false" customHeight="false" outlineLevel="0" collapsed="false">
      <c r="A23" s="17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3" t="str">
        <f aca="false">IF(OR(C23="",C23=0,D23=""),"",D23/C23)</f>
        <v/>
      </c>
      <c r="P23" s="8" t="str">
        <f aca="false">IF(OR(D23="",D23=0,E23=""),"",E23/D23)</f>
        <v/>
      </c>
      <c r="Q23" s="14" t="str">
        <f aca="false">IF(OR(D23="",D23=0,F23=""),"",F23/D23)</f>
        <v/>
      </c>
      <c r="R23" s="9" t="str">
        <f aca="false">IF(OR(K23="",K23=0),"",(L23-M23)/K23)</f>
        <v/>
      </c>
      <c r="S23" s="19"/>
    </row>
    <row r="24" customFormat="false" ht="15" hidden="false" customHeight="false" outlineLevel="0" collapsed="false">
      <c r="A24" s="17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3" t="str">
        <f aca="false">IF(OR(C24="",C24=0,D24=""),"",D24/C24)</f>
        <v/>
      </c>
      <c r="P24" s="8" t="str">
        <f aca="false">IF(OR(D24="",D24=0,E24=""),"",E24/D24)</f>
        <v/>
      </c>
      <c r="Q24" s="14" t="str">
        <f aca="false">IF(OR(D24="",D24=0,F24=""),"",F24/D24)</f>
        <v/>
      </c>
      <c r="R24" s="9" t="str">
        <f aca="false">IF(OR(K24="",K24=0),"",(L24-M24)/K24)</f>
        <v/>
      </c>
      <c r="S24" s="19"/>
    </row>
    <row r="25" customFormat="false" ht="15" hidden="false" customHeight="false" outlineLevel="0" collapsed="false">
      <c r="A25" s="17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3" t="str">
        <f aca="false">IF(OR(C25="",C25=0,D25=""),"",D25/C25)</f>
        <v/>
      </c>
      <c r="P25" s="8" t="str">
        <f aca="false">IF(OR(D25="",D25=0,E25=""),"",E25/D25)</f>
        <v/>
      </c>
      <c r="Q25" s="14" t="str">
        <f aca="false">IF(OR(D25="",D25=0,F25=""),"",F25/D25)</f>
        <v/>
      </c>
      <c r="R25" s="9" t="str">
        <f aca="false">IF(OR(K25="",K25=0),"",(L25-M25)/K25)</f>
        <v/>
      </c>
      <c r="S25" s="19"/>
    </row>
    <row r="26" customFormat="false" ht="15" hidden="false" customHeight="false" outlineLevel="0" collapsed="false">
      <c r="A26" s="17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3" t="str">
        <f aca="false">IF(OR(C26="",C26=0,D26=""),"",D26/C26)</f>
        <v/>
      </c>
      <c r="P26" s="8" t="str">
        <f aca="false">IF(OR(D26="",D26=0,E26=""),"",E26/D26)</f>
        <v/>
      </c>
      <c r="Q26" s="14" t="str">
        <f aca="false">IF(OR(D26="",D26=0,F26=""),"",F26/D26)</f>
        <v/>
      </c>
      <c r="R26" s="9" t="str">
        <f aca="false">IF(OR(K26="",K26=0),"",(L26-M26)/K26)</f>
        <v/>
      </c>
      <c r="S26" s="19"/>
    </row>
    <row r="27" customFormat="false" ht="15" hidden="false" customHeight="false" outlineLevel="0" collapsed="false">
      <c r="A27" s="17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3" t="str">
        <f aca="false">IF(OR(C27="",C27=0,D27=""),"",D27/C27)</f>
        <v/>
      </c>
      <c r="P27" s="8" t="str">
        <f aca="false">IF(OR(D27="",D27=0,E27=""),"",E27/D27)</f>
        <v/>
      </c>
      <c r="Q27" s="14" t="str">
        <f aca="false">IF(OR(D27="",D27=0,F27=""),"",F27/D27)</f>
        <v/>
      </c>
      <c r="R27" s="9" t="str">
        <f aca="false">IF(OR(K27="",K27=0),"",(L27-M27)/K27)</f>
        <v/>
      </c>
      <c r="S27" s="19"/>
    </row>
    <row r="28" customFormat="false" ht="15" hidden="false" customHeight="false" outlineLevel="0" collapsed="false">
      <c r="A28" s="17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13" t="str">
        <f aca="false">IF(OR(C28="",C28=0,D28=""),"",D28/C28)</f>
        <v/>
      </c>
      <c r="P28" s="8" t="str">
        <f aca="false">IF(OR(D28="",D28=0,E28=""),"",E28/D28)</f>
        <v/>
      </c>
      <c r="Q28" s="14" t="str">
        <f aca="false">IF(OR(D28="",D28=0,F28=""),"",F28/D28)</f>
        <v/>
      </c>
      <c r="R28" s="9" t="str">
        <f aca="false">IF(OR(K28="",K28=0),"",(L28-M28)/K28)</f>
        <v/>
      </c>
      <c r="S28" s="19"/>
    </row>
    <row r="29" customFormat="false" ht="15" hidden="false" customHeight="false" outlineLevel="0" collapsed="false">
      <c r="A29" s="17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3" t="str">
        <f aca="false">IF(OR(C29="",C29=0,D29=""),"",D29/C29)</f>
        <v/>
      </c>
      <c r="P29" s="8" t="str">
        <f aca="false">IF(OR(D29="",D29=0,E29=""),"",E29/D29)</f>
        <v/>
      </c>
      <c r="Q29" s="14" t="str">
        <f aca="false">IF(OR(D29="",D29=0,F29=""),"",F29/D29)</f>
        <v/>
      </c>
      <c r="R29" s="9" t="str">
        <f aca="false">IF(OR(K29="",K29=0),"",(L29-M29)/K29)</f>
        <v/>
      </c>
      <c r="S29" s="19"/>
    </row>
    <row r="30" customFormat="false" ht="15" hidden="false" customHeight="false" outlineLevel="0" collapsed="false">
      <c r="A30" s="17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3" t="str">
        <f aca="false">IF(OR(C30="",C30=0,D30=""),"",D30/C30)</f>
        <v/>
      </c>
      <c r="P30" s="8" t="str">
        <f aca="false">IF(OR(D30="",D30=0,E30=""),"",E30/D30)</f>
        <v/>
      </c>
      <c r="Q30" s="14" t="str">
        <f aca="false">IF(OR(D30="",D30=0,F30=""),"",F30/D30)</f>
        <v/>
      </c>
      <c r="R30" s="9" t="str">
        <f aca="false">IF(OR(K30="",K30=0),"",(L30-M30)/K30)</f>
        <v/>
      </c>
      <c r="S30" s="19"/>
    </row>
    <row r="31" customFormat="false" ht="15" hidden="false" customHeight="false" outlineLevel="0" collapsed="false">
      <c r="A31" s="17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3" t="str">
        <f aca="false">IF(OR(C31="",C31=0,D31=""),"",D31/C31)</f>
        <v/>
      </c>
      <c r="P31" s="8" t="str">
        <f aca="false">IF(OR(D31="",D31=0,E31=""),"",E31/D31)</f>
        <v/>
      </c>
      <c r="Q31" s="14" t="str">
        <f aca="false">IF(OR(D31="",D31=0,F31=""),"",F31/D31)</f>
        <v/>
      </c>
      <c r="R31" s="9" t="str">
        <f aca="false">IF(OR(K31="",K31=0),"",(L31-M31)/K31)</f>
        <v/>
      </c>
      <c r="S31" s="19"/>
    </row>
    <row r="32" customFormat="false" ht="15" hidden="false" customHeight="false" outlineLevel="0" collapsed="false">
      <c r="A32" s="17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3" t="str">
        <f aca="false">IF(OR(C32="",C32=0,D32=""),"",D32/C32)</f>
        <v/>
      </c>
      <c r="P32" s="8" t="str">
        <f aca="false">IF(OR(D32="",D32=0,E32=""),"",E32/D32)</f>
        <v/>
      </c>
      <c r="Q32" s="14" t="str">
        <f aca="false">IF(OR(D32="",D32=0,F32=""),"",F32/D32)</f>
        <v/>
      </c>
      <c r="R32" s="9" t="str">
        <f aca="false">IF(OR(K32="",K32=0),"",(L32-M32)/K32)</f>
        <v/>
      </c>
      <c r="S32" s="19"/>
    </row>
    <row r="33" customFormat="false" ht="15" hidden="false" customHeight="false" outlineLevel="0" collapsed="false">
      <c r="A33" s="17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3" t="str">
        <f aca="false">IF(OR(C33="",C33=0,D33=""),"",D33/C33)</f>
        <v/>
      </c>
      <c r="P33" s="8" t="str">
        <f aca="false">IF(OR(D33="",D33=0,E33=""),"",E33/D33)</f>
        <v/>
      </c>
      <c r="Q33" s="14" t="str">
        <f aca="false">IF(OR(D33="",D33=0,F33=""),"",F33/D33)</f>
        <v/>
      </c>
      <c r="R33" s="9" t="str">
        <f aca="false">IF(OR(K33="",K33=0),"",(L33-M33)/K33)</f>
        <v/>
      </c>
      <c r="S33" s="19"/>
    </row>
    <row r="34" customFormat="false" ht="15" hidden="false" customHeight="false" outlineLevel="0" collapsed="false">
      <c r="A34" s="17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3" t="str">
        <f aca="false">IF(OR(C34="",C34=0,D34=""),"",D34/C34)</f>
        <v/>
      </c>
      <c r="P34" s="8" t="str">
        <f aca="false">IF(OR(D34="",D34=0,E34=""),"",E34/D34)</f>
        <v/>
      </c>
      <c r="Q34" s="14" t="str">
        <f aca="false">IF(OR(D34="",D34=0,F34=""),"",F34/D34)</f>
        <v/>
      </c>
      <c r="R34" s="9" t="str">
        <f aca="false">IF(OR(K34="",K34=0),"",(L34-M34)/K34)</f>
        <v/>
      </c>
      <c r="S34" s="19"/>
    </row>
    <row r="35" customFormat="false" ht="15" hidden="false" customHeight="false" outlineLevel="0" collapsed="false">
      <c r="A35" s="17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3" t="str">
        <f aca="false">IF(OR(C35="",C35=0,D35=""),"",D35/C35)</f>
        <v/>
      </c>
      <c r="P35" s="8" t="str">
        <f aca="false">IF(OR(D35="",D35=0,E35=""),"",E35/D35)</f>
        <v/>
      </c>
      <c r="Q35" s="14" t="str">
        <f aca="false">IF(OR(D35="",D35=0,F35=""),"",F35/D35)</f>
        <v/>
      </c>
      <c r="R35" s="9" t="str">
        <f aca="false">IF(OR(K35="",K35=0),"",(L35-M35)/K35)</f>
        <v/>
      </c>
      <c r="S35" s="19"/>
    </row>
    <row r="36" customFormat="false" ht="15" hidden="false" customHeight="false" outlineLevel="0" collapsed="false">
      <c r="A36" s="17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3" t="str">
        <f aca="false">IF(OR(C36="",C36=0,D36=""),"",D36/C36)</f>
        <v/>
      </c>
      <c r="P36" s="8" t="str">
        <f aca="false">IF(OR(D36="",D36=0,E36=""),"",E36/D36)</f>
        <v/>
      </c>
      <c r="Q36" s="14" t="str">
        <f aca="false">IF(OR(D36="",D36=0,F36=""),"",F36/D36)</f>
        <v/>
      </c>
      <c r="R36" s="9" t="str">
        <f aca="false">IF(OR(K36="",K36=0),"",(L36-M36)/K36)</f>
        <v/>
      </c>
      <c r="S36" s="19"/>
    </row>
    <row r="37" customFormat="false" ht="15" hidden="false" customHeight="false" outlineLevel="0" collapsed="false">
      <c r="A37" s="17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13" t="str">
        <f aca="false">IF(OR(C37="",C37=0,D37=""),"",D37/C37)</f>
        <v/>
      </c>
      <c r="P37" s="8" t="str">
        <f aca="false">IF(OR(D37="",D37=0,E37=""),"",E37/D37)</f>
        <v/>
      </c>
      <c r="Q37" s="14" t="str">
        <f aca="false">IF(OR(D37="",D37=0,F37=""),"",F37/D37)</f>
        <v/>
      </c>
      <c r="R37" s="9" t="str">
        <f aca="false">IF(OR(K37="",K37=0),"",(L37-M37)/K37)</f>
        <v/>
      </c>
      <c r="S37" s="19"/>
    </row>
    <row r="38" customFormat="false" ht="15" hidden="false" customHeight="false" outlineLevel="0" collapsed="false">
      <c r="A38" s="17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13" t="str">
        <f aca="false">IF(OR(C38="",C38=0,D38=""),"",D38/C38)</f>
        <v/>
      </c>
      <c r="P38" s="8" t="str">
        <f aca="false">IF(OR(D38="",D38=0,E38=""),"",E38/D38)</f>
        <v/>
      </c>
      <c r="Q38" s="14" t="str">
        <f aca="false">IF(OR(D38="",D38=0,F38=""),"",F38/D38)</f>
        <v/>
      </c>
      <c r="R38" s="9" t="str">
        <f aca="false">IF(OR(K38="",K38=0),"",(L38-M38)/K38)</f>
        <v/>
      </c>
      <c r="S38" s="19"/>
    </row>
    <row r="39" customFormat="false" ht="15" hidden="false" customHeight="false" outlineLevel="0" collapsed="false">
      <c r="A39" s="17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13" t="str">
        <f aca="false">IF(OR(C39="",C39=0,D39=""),"",D39/C39)</f>
        <v/>
      </c>
      <c r="P39" s="8" t="str">
        <f aca="false">IF(OR(D39="",D39=0,E39=""),"",E39/D39)</f>
        <v/>
      </c>
      <c r="Q39" s="14" t="str">
        <f aca="false">IF(OR(D39="",D39=0,F39=""),"",F39/D39)</f>
        <v/>
      </c>
      <c r="R39" s="9" t="str">
        <f aca="false">IF(OR(K39="",K39=0),"",(L39-M39)/K39)</f>
        <v/>
      </c>
      <c r="S39" s="19"/>
    </row>
    <row r="40" customFormat="false" ht="15" hidden="false" customHeight="false" outlineLevel="0" collapsed="false">
      <c r="A40" s="1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13" t="str">
        <f aca="false">IF(OR(C40="",C40=0,D40=""),"",D40/C40)</f>
        <v/>
      </c>
      <c r="P40" s="8" t="str">
        <f aca="false">IF(OR(D40="",D40=0,E40=""),"",E40/D40)</f>
        <v/>
      </c>
      <c r="Q40" s="14" t="str">
        <f aca="false">IF(OR(D40="",D40=0,F40=""),"",F40/D40)</f>
        <v/>
      </c>
      <c r="R40" s="9" t="str">
        <f aca="false">IF(OR(K40="",K40=0),"",(L40-M40)/K40)</f>
        <v/>
      </c>
      <c r="S40" s="19"/>
    </row>
  </sheetData>
  <sheetProtection sheet="true" password="ade0"/>
  <mergeCells count="2">
    <mergeCell ref="A1:S1"/>
    <mergeCell ref="A2:S2"/>
  </mergeCells>
  <dataValidations count="1">
    <dataValidation allowBlank="true" errorStyle="stop" operator="between" showDropDown="false" showErrorMessage="false" showInputMessage="false" sqref="B4:B40" type="list">
      <formula1>"Saint-Honoré,Montaigne,Champs-Élysées,Galeries Lafayette"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7"/>
    <col collapsed="false" customWidth="true" hidden="false" outlineLevel="0" max="8" min="3" style="0" width="15"/>
    <col collapsed="false" customWidth="true" hidden="false" outlineLevel="0" max="9" min="9" style="0" width="30"/>
  </cols>
  <sheetData>
    <row r="1" customFormat="false" ht="25.5" hidden="false" customHeight="true" outlineLevel="0" collapsed="false">
      <c r="A1" s="1" t="s">
        <v>55</v>
      </c>
      <c r="B1" s="1"/>
      <c r="C1" s="1"/>
      <c r="D1" s="1"/>
      <c r="E1" s="1"/>
      <c r="F1" s="1"/>
      <c r="G1" s="1"/>
      <c r="H1" s="1"/>
      <c r="I1" s="1"/>
    </row>
    <row r="2" customFormat="false" ht="15.75" hidden="false" customHeight="true" outlineLevel="0" collapsed="false">
      <c r="A2" s="2" t="s">
        <v>56</v>
      </c>
      <c r="B2" s="2"/>
      <c r="C2" s="2"/>
      <c r="D2" s="2"/>
      <c r="E2" s="2"/>
      <c r="F2" s="2"/>
      <c r="G2" s="2"/>
      <c r="H2" s="2"/>
      <c r="I2" s="2"/>
    </row>
    <row r="3" customFormat="false" ht="30" hidden="false" customHeight="true" outlineLevel="0" collapsed="false">
      <c r="A3" s="6" t="s">
        <v>57</v>
      </c>
      <c r="B3" s="6" t="s">
        <v>45</v>
      </c>
      <c r="C3" s="6" t="s">
        <v>58</v>
      </c>
      <c r="D3" s="6" t="s">
        <v>59</v>
      </c>
      <c r="E3" s="6" t="s">
        <v>60</v>
      </c>
      <c r="F3" s="6" t="s">
        <v>61</v>
      </c>
      <c r="G3" s="6" t="s">
        <v>62</v>
      </c>
      <c r="H3" s="6" t="s">
        <v>63</v>
      </c>
      <c r="I3" s="6" t="s">
        <v>64</v>
      </c>
    </row>
    <row r="4" customFormat="false" ht="15" hidden="false" customHeight="false" outlineLevel="0" collapsed="false">
      <c r="A4" s="5" t="s">
        <v>65</v>
      </c>
      <c r="B4" s="5" t="s">
        <v>17</v>
      </c>
      <c r="C4" s="5" t="n">
        <v>46</v>
      </c>
      <c r="D4" s="5" t="n">
        <v>36</v>
      </c>
      <c r="E4" s="5" t="n">
        <v>25</v>
      </c>
      <c r="F4" s="5" t="n">
        <v>22</v>
      </c>
      <c r="G4" s="9" t="n">
        <f aca="false">IF(OR(C4="",C4=0),"",D4/C4)</f>
        <v>0.782608695652174</v>
      </c>
      <c r="H4" s="9" t="n">
        <f aca="false">IF(OR(E4="",E4=0),"",F4/E4)</f>
        <v>0.88</v>
      </c>
      <c r="I4" s="18" t="s">
        <v>54</v>
      </c>
    </row>
    <row r="5" customFormat="false" ht="15" hidden="false" customHeight="false" outlineLevel="0" collapsed="false">
      <c r="A5" s="5"/>
      <c r="B5" s="5"/>
      <c r="C5" s="5"/>
      <c r="D5" s="5"/>
      <c r="E5" s="5"/>
      <c r="F5" s="5"/>
      <c r="G5" s="9" t="str">
        <f aca="false">IF(OR(C5="",C5=0),"",D5/C5)</f>
        <v/>
      </c>
      <c r="H5" s="9" t="str">
        <f aca="false">IF(OR(E5="",E5=0),"",F5/E5)</f>
        <v/>
      </c>
      <c r="I5" s="19"/>
    </row>
    <row r="6" customFormat="false" ht="15" hidden="false" customHeight="false" outlineLevel="0" collapsed="false">
      <c r="A6" s="5"/>
      <c r="B6" s="5"/>
      <c r="C6" s="5"/>
      <c r="D6" s="5"/>
      <c r="E6" s="5"/>
      <c r="F6" s="5"/>
      <c r="G6" s="9" t="str">
        <f aca="false">IF(OR(C6="",C6=0),"",D6/C6)</f>
        <v/>
      </c>
      <c r="H6" s="9" t="str">
        <f aca="false">IF(OR(E6="",E6=0),"",F6/E6)</f>
        <v/>
      </c>
      <c r="I6" s="19"/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9" t="str">
        <f aca="false">IF(OR(C7="",C7=0),"",D7/C7)</f>
        <v/>
      </c>
      <c r="H7" s="9" t="str">
        <f aca="false">IF(OR(E7="",E7=0),"",F7/E7)</f>
        <v/>
      </c>
      <c r="I7" s="19"/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9" t="str">
        <f aca="false">IF(OR(C8="",C8=0),"",D8/C8)</f>
        <v/>
      </c>
      <c r="H8" s="9" t="str">
        <f aca="false">IF(OR(E8="",E8=0),"",F8/E8)</f>
        <v/>
      </c>
      <c r="I8" s="19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9" t="str">
        <f aca="false">IF(OR(C9="",C9=0),"",D9/C9)</f>
        <v/>
      </c>
      <c r="H9" s="9" t="str">
        <f aca="false">IF(OR(E9="",E9=0),"",F9/E9)</f>
        <v/>
      </c>
      <c r="I9" s="19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9" t="str">
        <f aca="false">IF(OR(C10="",C10=0),"",D10/C10)</f>
        <v/>
      </c>
      <c r="H10" s="9" t="str">
        <f aca="false">IF(OR(E10="",E10=0),"",F10/E10)</f>
        <v/>
      </c>
      <c r="I10" s="19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9" t="str">
        <f aca="false">IF(OR(C11="",C11=0),"",D11/C11)</f>
        <v/>
      </c>
      <c r="H11" s="9" t="str">
        <f aca="false">IF(OR(E11="",E11=0),"",F11/E11)</f>
        <v/>
      </c>
      <c r="I11" s="19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9" t="str">
        <f aca="false">IF(OR(C12="",C12=0),"",D12/C12)</f>
        <v/>
      </c>
      <c r="H12" s="9" t="str">
        <f aca="false">IF(OR(E12="",E12=0),"",F12/E12)</f>
        <v/>
      </c>
      <c r="I12" s="19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9" t="str">
        <f aca="false">IF(OR(C13="",C13=0),"",D13/C13)</f>
        <v/>
      </c>
      <c r="H13" s="9" t="str">
        <f aca="false">IF(OR(E13="",E13=0),"",F13/E13)</f>
        <v/>
      </c>
      <c r="I13" s="19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9" t="str">
        <f aca="false">IF(OR(C14="",C14=0),"",D14/C14)</f>
        <v/>
      </c>
      <c r="H14" s="9" t="str">
        <f aca="false">IF(OR(E14="",E14=0),"",F14/E14)</f>
        <v/>
      </c>
      <c r="I14" s="19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9" t="str">
        <f aca="false">IF(OR(C15="",C15=0),"",D15/C15)</f>
        <v/>
      </c>
      <c r="H15" s="9" t="str">
        <f aca="false">IF(OR(E15="",E15=0),"",F15/E15)</f>
        <v/>
      </c>
      <c r="I15" s="19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9" t="str">
        <f aca="false">IF(OR(C16="",C16=0),"",D16/C16)</f>
        <v/>
      </c>
      <c r="H16" s="9" t="str">
        <f aca="false">IF(OR(E16="",E16=0),"",F16/E16)</f>
        <v/>
      </c>
      <c r="I16" s="19"/>
    </row>
  </sheetData>
  <sheetProtection sheet="true" password="ade0"/>
  <mergeCells count="2">
    <mergeCell ref="A1:I1"/>
    <mergeCell ref="A2:I2"/>
  </mergeCells>
  <dataValidations count="1">
    <dataValidation allowBlank="true" errorStyle="stop" operator="between" showDropDown="false" showErrorMessage="false" showInputMessage="false" sqref="B4:B16" type="list">
      <formula1>"Saint-Honoré,Montaigne,Champs-Élysées,Galeries Lafayette"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9"/>
    <col collapsed="false" customWidth="true" hidden="false" outlineLevel="0" max="9" min="2" style="0" width="16"/>
  </cols>
  <sheetData>
    <row r="1" customFormat="false" ht="25.5" hidden="false" customHeight="true" outlineLevel="0" collapsed="false">
      <c r="A1" s="1" t="s">
        <v>66</v>
      </c>
      <c r="B1" s="1"/>
      <c r="C1" s="1"/>
      <c r="D1" s="1"/>
      <c r="E1" s="1"/>
      <c r="F1" s="1"/>
      <c r="G1" s="1"/>
      <c r="H1" s="1"/>
    </row>
    <row r="2" customFormat="false" ht="15.75" hidden="false" customHeight="true" outlineLevel="0" collapsed="false">
      <c r="A2" s="2" t="s">
        <v>67</v>
      </c>
      <c r="B2" s="2"/>
      <c r="C2" s="2"/>
      <c r="D2" s="2"/>
      <c r="E2" s="2"/>
      <c r="F2" s="2"/>
      <c r="G2" s="2"/>
      <c r="H2" s="2"/>
    </row>
    <row r="3" customFormat="false" ht="30" hidden="false" customHeight="true" outlineLevel="0" collapsed="false">
      <c r="A3" s="6" t="s">
        <v>45</v>
      </c>
      <c r="B3" s="6" t="s">
        <v>68</v>
      </c>
      <c r="C3" s="6" t="s">
        <v>69</v>
      </c>
      <c r="D3" s="6" t="s">
        <v>70</v>
      </c>
      <c r="E3" s="6" t="s">
        <v>71</v>
      </c>
      <c r="F3" s="6" t="s">
        <v>72</v>
      </c>
      <c r="G3" s="6" t="s">
        <v>73</v>
      </c>
      <c r="H3" s="6" t="s">
        <v>74</v>
      </c>
      <c r="I3" s="6" t="s">
        <v>75</v>
      </c>
    </row>
    <row r="4" customFormat="false" ht="15" hidden="false" customHeight="false" outlineLevel="0" collapsed="false">
      <c r="A4" s="10" t="s">
        <v>17</v>
      </c>
      <c r="B4" s="20" t="n">
        <v>150000</v>
      </c>
      <c r="C4" s="20" t="n">
        <v>900000</v>
      </c>
      <c r="D4" s="20" t="n">
        <v>3600000</v>
      </c>
      <c r="E4" s="21" t="n">
        <v>0.21</v>
      </c>
      <c r="F4" s="20" t="n">
        <v>2400</v>
      </c>
      <c r="G4" s="22" t="n">
        <v>0.9</v>
      </c>
      <c r="H4" s="5" t="n">
        <v>1.75</v>
      </c>
      <c r="I4" s="5" t="n">
        <v>1270</v>
      </c>
    </row>
    <row r="5" customFormat="false" ht="15" hidden="false" customHeight="false" outlineLevel="0" collapsed="false">
      <c r="A5" s="10" t="s">
        <v>76</v>
      </c>
      <c r="B5" s="20" t="n">
        <v>105000</v>
      </c>
      <c r="C5" s="20" t="n">
        <v>640000</v>
      </c>
      <c r="D5" s="20" t="n">
        <v>2600000</v>
      </c>
      <c r="E5" s="21" t="n">
        <v>0.18</v>
      </c>
      <c r="F5" s="20" t="n">
        <v>1900</v>
      </c>
      <c r="G5" s="22" t="n">
        <v>0.88</v>
      </c>
      <c r="H5" s="5" t="n">
        <v>1.7</v>
      </c>
      <c r="I5" s="5" t="n">
        <v>1070</v>
      </c>
    </row>
    <row r="6" customFormat="false" ht="15" hidden="false" customHeight="false" outlineLevel="0" collapsed="false">
      <c r="A6" s="10" t="s">
        <v>77</v>
      </c>
      <c r="B6" s="20" t="n">
        <v>80000</v>
      </c>
      <c r="C6" s="20" t="n">
        <v>480000</v>
      </c>
      <c r="D6" s="20" t="n">
        <v>1900000</v>
      </c>
      <c r="E6" s="21" t="n">
        <v>0.16</v>
      </c>
      <c r="F6" s="20" t="n">
        <v>1250</v>
      </c>
      <c r="G6" s="22" t="n">
        <v>0.85</v>
      </c>
      <c r="H6" s="5" t="n">
        <v>1.6</v>
      </c>
      <c r="I6" s="5" t="n">
        <v>860</v>
      </c>
    </row>
    <row r="7" customFormat="false" ht="15" hidden="false" customHeight="false" outlineLevel="0" collapsed="false">
      <c r="A7" s="10" t="s">
        <v>78</v>
      </c>
      <c r="B7" s="20" t="n">
        <v>92000</v>
      </c>
      <c r="C7" s="20" t="n">
        <v>560000</v>
      </c>
      <c r="D7" s="20" t="n">
        <v>2250000</v>
      </c>
      <c r="E7" s="21" t="n">
        <v>0.24</v>
      </c>
      <c r="F7" s="20" t="n">
        <v>700</v>
      </c>
      <c r="G7" s="22" t="n">
        <v>0.84</v>
      </c>
      <c r="H7" s="5" t="n">
        <v>1.62</v>
      </c>
      <c r="I7" s="5" t="n">
        <v>740</v>
      </c>
    </row>
  </sheetData>
  <sheetProtection sheet="true" password="ade0"/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2026-08-04T23:32:46Z</dcterms:created>
  <dc:creator>openpyxl</dc:creator>
  <dc:description/>
  <dc:language>en-US</dc:language>
  <cp:lastModifiedBy/>
  <dcterms:modified xsi:type="dcterms:W3CDTF">2026-08-04T23:32:50Z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